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<sst xmlns="http://schemas.openxmlformats.org/spreadsheetml/2006/main" count="274" uniqueCount="131">
  <si>
    <t>商丘师范学院2025届毕业生生源信息表</t>
  </si>
  <si>
    <t>学院</t>
  </si>
  <si>
    <t>专业</t>
  </si>
  <si>
    <t>本科</t>
  </si>
  <si>
    <t>专科</t>
  </si>
  <si>
    <t>是否师范</t>
  </si>
  <si>
    <t>合计</t>
  </si>
  <si>
    <t>联系方式</t>
  </si>
  <si>
    <t>人文学院(应天书院)</t>
  </si>
  <si>
    <t>汉语言文学</t>
  </si>
  <si>
    <t>师范</t>
  </si>
  <si>
    <t xml:space="preserve">乔老师
17698950176
梁园校区汉梁楼213
952310083@qq.com </t>
  </si>
  <si>
    <t>历史学（国学方向）</t>
  </si>
  <si>
    <t>秘书学</t>
  </si>
  <si>
    <t>文化产业管理</t>
  </si>
  <si>
    <t>数学与统计学院</t>
  </si>
  <si>
    <t>统计学</t>
  </si>
  <si>
    <t>黄老师
15938387037
睢阳校区数学楼101室
xupu18@163.com</t>
  </si>
  <si>
    <t>金融数学</t>
  </si>
  <si>
    <t>数学与应用数学</t>
  </si>
  <si>
    <t>电子电气工程学院</t>
  </si>
  <si>
    <t>电气工程及其自动化</t>
  </si>
  <si>
    <t>孙老师
13781558125
睢阳校区物电楼100室
62100@sqnu.edu.cn</t>
  </si>
  <si>
    <t>电子信息工程</t>
  </si>
  <si>
    <t>汽车服务工程</t>
  </si>
  <si>
    <t>通信工程</t>
  </si>
  <si>
    <t>物理学</t>
  </si>
  <si>
    <t>自动化</t>
  </si>
  <si>
    <t>化学化工学院</t>
  </si>
  <si>
    <t>材料科学与工程</t>
  </si>
  <si>
    <t>郭老师
18736783850
睢阳校区工科实训大楼北楼三楼307
1808428856@qq.com</t>
  </si>
  <si>
    <t>化学</t>
  </si>
  <si>
    <t>新能源科学与工程</t>
  </si>
  <si>
    <t>制药工程</t>
  </si>
  <si>
    <t>外语学院</t>
  </si>
  <si>
    <t>翻译</t>
  </si>
  <si>
    <t>王老师
15736878311
梁园校区应天楼216室
849656550@qq.com</t>
  </si>
  <si>
    <t>日语</t>
  </si>
  <si>
    <t>商务英语</t>
  </si>
  <si>
    <t>英语</t>
  </si>
  <si>
    <t>法学院</t>
  </si>
  <si>
    <t>法学</t>
  </si>
  <si>
    <t>韩老师
16635711266
梁园校区应天楼609室
1271352460@qq.com</t>
  </si>
  <si>
    <t>国际法律人才</t>
  </si>
  <si>
    <t>社会工作</t>
  </si>
  <si>
    <t>体育学院</t>
  </si>
  <si>
    <t>社会体育指导与管理</t>
  </si>
  <si>
    <t>杨老师
18837076697
梁园校区体育学院125室
317076163@qq.com</t>
  </si>
  <si>
    <t>体育教育</t>
  </si>
  <si>
    <t>武术与民族传统体育</t>
  </si>
  <si>
    <t>生物与食品学院</t>
  </si>
  <si>
    <t>生物工程</t>
  </si>
  <si>
    <t>丁老师
15736995231
睢阳校区生物楼109室
1445309354@qq.com</t>
  </si>
  <si>
    <t>动物科学</t>
  </si>
  <si>
    <t>生物科学</t>
  </si>
  <si>
    <t>食品科学与工程</t>
  </si>
  <si>
    <t>音乐学院</t>
  </si>
  <si>
    <t>舞蹈编导</t>
  </si>
  <si>
    <t>毋老师
18838787677
梁园校区艺术楼106室
303455440@qq.com</t>
  </si>
  <si>
    <t>音乐表演</t>
  </si>
  <si>
    <t>音乐学</t>
  </si>
  <si>
    <t>信息技术学院</t>
  </si>
  <si>
    <t>电子商务</t>
  </si>
  <si>
    <t>陈老师
15638843089
梁园校区三商楼107室
1498118727@qq.com</t>
  </si>
  <si>
    <t>计算机科学与技术</t>
  </si>
  <si>
    <t>软件工程</t>
  </si>
  <si>
    <t>数据科学与大数据技术</t>
  </si>
  <si>
    <t>物联网工程</t>
  </si>
  <si>
    <t>美术学院</t>
  </si>
  <si>
    <t>雕塑</t>
  </si>
  <si>
    <t>王老师
15082937676
艺术楼新楼210室
37698932@qq.com</t>
  </si>
  <si>
    <t>绘画</t>
  </si>
  <si>
    <t>书法学</t>
  </si>
  <si>
    <t>美术学</t>
  </si>
  <si>
    <t>教师教育学院</t>
  </si>
  <si>
    <t>小学教育</t>
  </si>
  <si>
    <t>172</t>
  </si>
  <si>
    <t>董老师
18736710066
梁园校区汉梁楼201室
494333190@qq.com</t>
  </si>
  <si>
    <t>学前教育</t>
  </si>
  <si>
    <t>测绘与规划学院</t>
  </si>
  <si>
    <t>测绘工程</t>
  </si>
  <si>
    <t>286</t>
  </si>
  <si>
    <t>苏老师
18810026081
梁园校区三商楼133室
1281677041@qq.com</t>
  </si>
  <si>
    <t>城乡规划</t>
  </si>
  <si>
    <t>地理科学</t>
  </si>
  <si>
    <t>地理信息科学</t>
  </si>
  <si>
    <t>园林</t>
  </si>
  <si>
    <t>传媒学院</t>
  </si>
  <si>
    <t>播音与主持艺术</t>
  </si>
  <si>
    <t>石老师
13849680956
梁园校区汉梁楼346室
79016319@qq.com</t>
  </si>
  <si>
    <t>广播学</t>
  </si>
  <si>
    <t>广播电视编导</t>
  </si>
  <si>
    <t>网络与新媒体</t>
  </si>
  <si>
    <t>经济管理学院</t>
  </si>
  <si>
    <t>财务管理</t>
  </si>
  <si>
    <t xml:space="preserve">黄老师
19137053889
梁园校区三商楼157室
hhx19900415@163.com </t>
  </si>
  <si>
    <t>国际经济与贸易</t>
  </si>
  <si>
    <t xml:space="preserve">经济学 </t>
  </si>
  <si>
    <t>市场营销</t>
  </si>
  <si>
    <t>投资学</t>
  </si>
  <si>
    <t>物流管理</t>
  </si>
  <si>
    <t>建筑工程学院</t>
  </si>
  <si>
    <t>建筑电气与智能化</t>
  </si>
  <si>
    <t>许老师
17530275911
睢阳校区工科实训中心
1209105209@qq.com</t>
  </si>
  <si>
    <t>建筑学</t>
  </si>
  <si>
    <t>土木工程</t>
  </si>
  <si>
    <t>艺术设计学院</t>
  </si>
  <si>
    <t>动画</t>
  </si>
  <si>
    <t>袁老师
15036661511
梁园校区艺术中心302室
602893968@qq.com</t>
  </si>
  <si>
    <t>环境设计</t>
  </si>
  <si>
    <t>摄影</t>
  </si>
  <si>
    <t>视觉传达设计</t>
  </si>
  <si>
    <t>国际教育学院</t>
  </si>
  <si>
    <t>张老师
18539059006
梁园校区27号宿舍楼111室
948226647@qq.com</t>
  </si>
  <si>
    <t>大数据与财务管理</t>
  </si>
  <si>
    <t>书画艺术</t>
  </si>
  <si>
    <t>马克思主义学院</t>
  </si>
  <si>
    <t>思想政治教育</t>
  </si>
  <si>
    <t>145</t>
  </si>
  <si>
    <t>黄老师
18937039692
梁园校区应天楼816室1156129056@qq.com</t>
  </si>
  <si>
    <t>职业技术学院</t>
  </si>
  <si>
    <t>辛老师
15937068931
职业技术学院
171683075@qq.com</t>
  </si>
  <si>
    <t>学校就业服务中心
3070-3057828
梁园校区求真楼4楼</t>
  </si>
  <si>
    <t>院系</t>
  </si>
  <si>
    <t>广播电视学</t>
  </si>
  <si>
    <t>广告学</t>
  </si>
  <si>
    <t>经济学</t>
  </si>
  <si>
    <t>美术（中外合作）</t>
  </si>
  <si>
    <t>商丘职业技术学院</t>
  </si>
  <si>
    <t>统计学（大数据方向）</t>
  </si>
  <si>
    <t>计算机信息管理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</si>
</sst>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color rgb="FFFF020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49" fontId="0" fillId="0" borderId="0" xfId="0" applyNumberFormat="1" applyFill="1" applyAlignment="1"/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9016319@qq.com" TargetMode="External"/><Relationship Id="rId8" Type="http://schemas.openxmlformats.org/officeDocument/2006/relationships/hyperlink" Target="mailto:494333190@qq.com" TargetMode="External"/><Relationship Id="rId7" Type="http://schemas.openxmlformats.org/officeDocument/2006/relationships/hyperlink" Target="mailto:37698932@qq.com" TargetMode="External"/><Relationship Id="rId6" Type="http://schemas.openxmlformats.org/officeDocument/2006/relationships/hyperlink" Target="mailto:1498118727@qq.com" TargetMode="External"/><Relationship Id="rId5" Type="http://schemas.openxmlformats.org/officeDocument/2006/relationships/hyperlink" Target="mailto:303455440@qq.com" TargetMode="External"/><Relationship Id="rId4" Type="http://schemas.openxmlformats.org/officeDocument/2006/relationships/hyperlink" Target="mailto:1445309354@qq.com" TargetMode="External"/><Relationship Id="rId3" Type="http://schemas.openxmlformats.org/officeDocument/2006/relationships/hyperlink" Target="mailto:1808428856@qq.com" TargetMode="External"/><Relationship Id="rId2" Type="http://schemas.openxmlformats.org/officeDocument/2006/relationships/hyperlink" Target="mailto:62100@sqnu.edu.cn" TargetMode="External"/><Relationship Id="rId12" Type="http://schemas.openxmlformats.org/officeDocument/2006/relationships/hyperlink" Target="mailto:1156129056@qq.com" TargetMode="External"/><Relationship Id="rId11" Type="http://schemas.openxmlformats.org/officeDocument/2006/relationships/hyperlink" Target="mailto:948226647@qq.com" TargetMode="External"/><Relationship Id="rId10" Type="http://schemas.openxmlformats.org/officeDocument/2006/relationships/hyperlink" Target="mailto:602893968@qq.com" TargetMode="External"/><Relationship Id="rId1" Type="http://schemas.openxmlformats.org/officeDocument/2006/relationships/hyperlink" Target="mailto:xupu1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J6" sqref="J6"/>
    </sheetView>
  </sheetViews>
  <sheetFormatPr defaultColWidth="9" defaultRowHeight="14.25" outlineLevelCol="7"/>
  <cols>
    <col min="1" max="1" width="17.3333333333333" customWidth="1"/>
    <col min="2" max="2" width="21.2166666666667" customWidth="1"/>
    <col min="3" max="4" width="5.66666666666667" customWidth="1"/>
    <col min="5" max="5" width="9.88333333333333" customWidth="1"/>
    <col min="6" max="6" width="5.66666666666667" style="13" customWidth="1"/>
    <col min="7" max="7" width="24.125" style="14" customWidth="1"/>
  </cols>
  <sheetData>
    <row r="1" ht="20.25" spans="1:7">
      <c r="A1" s="15" t="s">
        <v>0</v>
      </c>
      <c r="B1" s="15"/>
      <c r="C1" s="15"/>
      <c r="D1" s="15"/>
      <c r="E1" s="15"/>
      <c r="F1" s="16"/>
      <c r="G1" s="15"/>
    </row>
    <row r="2" ht="18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9" t="s">
        <v>7</v>
      </c>
    </row>
    <row r="3" ht="15" customHeight="1" spans="1:7">
      <c r="A3" s="20" t="s">
        <v>8</v>
      </c>
      <c r="B3" s="20" t="s">
        <v>9</v>
      </c>
      <c r="C3" s="20">
        <v>315</v>
      </c>
      <c r="D3" s="20"/>
      <c r="E3" s="20" t="s">
        <v>10</v>
      </c>
      <c r="F3" s="21">
        <f>SUM(C3:C6)</f>
        <v>538</v>
      </c>
      <c r="G3" s="22" t="s">
        <v>11</v>
      </c>
    </row>
    <row r="4" ht="15" customHeight="1" spans="1:7">
      <c r="A4" s="20"/>
      <c r="B4" s="20" t="s">
        <v>12</v>
      </c>
      <c r="C4" s="20">
        <v>135</v>
      </c>
      <c r="D4" s="20"/>
      <c r="E4" s="20" t="s">
        <v>10</v>
      </c>
      <c r="F4" s="21"/>
      <c r="G4" s="22"/>
    </row>
    <row r="5" ht="15" customHeight="1" spans="1:7">
      <c r="A5" s="20"/>
      <c r="B5" s="20" t="s">
        <v>13</v>
      </c>
      <c r="C5" s="20">
        <v>41</v>
      </c>
      <c r="D5" s="20"/>
      <c r="E5" s="20"/>
      <c r="F5" s="21"/>
      <c r="G5" s="22"/>
    </row>
    <row r="6" ht="15" customHeight="1" spans="1:7">
      <c r="A6" s="20"/>
      <c r="B6" s="20" t="s">
        <v>14</v>
      </c>
      <c r="C6" s="20">
        <v>47</v>
      </c>
      <c r="D6" s="20"/>
      <c r="E6" s="20"/>
      <c r="F6" s="21"/>
      <c r="G6" s="22"/>
    </row>
    <row r="7" ht="19.5" customHeight="1" spans="1:7">
      <c r="A7" s="20" t="s">
        <v>15</v>
      </c>
      <c r="B7" s="20" t="s">
        <v>16</v>
      </c>
      <c r="C7" s="20">
        <v>55</v>
      </c>
      <c r="D7" s="20"/>
      <c r="E7" s="20"/>
      <c r="F7" s="21">
        <v>285</v>
      </c>
      <c r="G7" s="22" t="s">
        <v>17</v>
      </c>
    </row>
    <row r="8" ht="19.5" customHeight="1" spans="1:7">
      <c r="A8" s="20"/>
      <c r="B8" s="20" t="s">
        <v>18</v>
      </c>
      <c r="C8" s="20">
        <v>49</v>
      </c>
      <c r="D8" s="20"/>
      <c r="E8" s="20"/>
      <c r="F8" s="21"/>
      <c r="G8" s="22"/>
    </row>
    <row r="9" ht="19.5" customHeight="1" spans="1:7">
      <c r="A9" s="20"/>
      <c r="B9" s="20" t="s">
        <v>19</v>
      </c>
      <c r="C9" s="20">
        <v>181</v>
      </c>
      <c r="D9" s="20"/>
      <c r="E9" s="20" t="s">
        <v>10</v>
      </c>
      <c r="F9" s="21"/>
      <c r="G9" s="22"/>
    </row>
    <row r="10" spans="1:8">
      <c r="A10" s="20" t="s">
        <v>20</v>
      </c>
      <c r="B10" s="20" t="s">
        <v>21</v>
      </c>
      <c r="C10" s="20">
        <v>62</v>
      </c>
      <c r="D10" s="20"/>
      <c r="E10" s="20"/>
      <c r="F10" s="21">
        <f>SUM(C10:C15)</f>
        <v>393</v>
      </c>
      <c r="G10" s="23" t="s">
        <v>22</v>
      </c>
      <c r="H10" s="24"/>
    </row>
    <row r="11" spans="1:8">
      <c r="A11" s="20"/>
      <c r="B11" s="20" t="s">
        <v>23</v>
      </c>
      <c r="C11" s="20">
        <v>46</v>
      </c>
      <c r="D11" s="20"/>
      <c r="E11" s="20"/>
      <c r="F11" s="21"/>
      <c r="G11" s="23"/>
      <c r="H11" s="24"/>
    </row>
    <row r="12" spans="1:8">
      <c r="A12" s="20"/>
      <c r="B12" s="20" t="s">
        <v>24</v>
      </c>
      <c r="C12" s="20">
        <v>79</v>
      </c>
      <c r="D12" s="20"/>
      <c r="E12" s="20"/>
      <c r="F12" s="21"/>
      <c r="G12" s="23"/>
      <c r="H12" s="24"/>
    </row>
    <row r="13" spans="1:8">
      <c r="A13" s="20"/>
      <c r="B13" s="20" t="s">
        <v>25</v>
      </c>
      <c r="C13" s="20">
        <v>42</v>
      </c>
      <c r="D13" s="20"/>
      <c r="E13" s="20"/>
      <c r="F13" s="21"/>
      <c r="G13" s="23"/>
      <c r="H13" s="24"/>
    </row>
    <row r="14" spans="1:8">
      <c r="A14" s="20"/>
      <c r="B14" s="20" t="s">
        <v>26</v>
      </c>
      <c r="C14" s="20">
        <v>119</v>
      </c>
      <c r="D14" s="20"/>
      <c r="E14" s="20" t="s">
        <v>10</v>
      </c>
      <c r="F14" s="21"/>
      <c r="G14" s="23"/>
      <c r="H14" s="24"/>
    </row>
    <row r="15" spans="1:8">
      <c r="A15" s="20"/>
      <c r="B15" s="20" t="s">
        <v>27</v>
      </c>
      <c r="C15" s="20">
        <v>45</v>
      </c>
      <c r="D15" s="20"/>
      <c r="E15" s="20"/>
      <c r="F15" s="21"/>
      <c r="G15" s="23"/>
      <c r="H15" s="24"/>
    </row>
    <row r="16" ht="20" customHeight="1" spans="1:8">
      <c r="A16" s="20" t="s">
        <v>28</v>
      </c>
      <c r="B16" s="20" t="s">
        <v>29</v>
      </c>
      <c r="C16" s="20">
        <v>34</v>
      </c>
      <c r="D16" s="20"/>
      <c r="E16" s="20"/>
      <c r="F16" s="21">
        <f>SUM(C16:C19)</f>
        <v>333</v>
      </c>
      <c r="G16" s="22" t="s">
        <v>30</v>
      </c>
      <c r="H16" s="24"/>
    </row>
    <row r="17" ht="19" customHeight="1" spans="1:8">
      <c r="A17" s="20"/>
      <c r="B17" s="20" t="s">
        <v>31</v>
      </c>
      <c r="C17" s="20">
        <v>200</v>
      </c>
      <c r="D17" s="20"/>
      <c r="E17" s="20" t="s">
        <v>10</v>
      </c>
      <c r="F17" s="21"/>
      <c r="G17" s="22"/>
      <c r="H17" s="24"/>
    </row>
    <row r="18" ht="24" customHeight="1" spans="1:8">
      <c r="A18" s="20"/>
      <c r="B18" s="20" t="s">
        <v>32</v>
      </c>
      <c r="C18" s="20">
        <v>49</v>
      </c>
      <c r="D18" s="20"/>
      <c r="E18" s="20"/>
      <c r="F18" s="21"/>
      <c r="G18" s="22"/>
      <c r="H18" s="24"/>
    </row>
    <row r="19" ht="16" customHeight="1" spans="1:8">
      <c r="A19" s="20"/>
      <c r="B19" s="20" t="s">
        <v>33</v>
      </c>
      <c r="C19" s="20">
        <v>50</v>
      </c>
      <c r="D19" s="20"/>
      <c r="E19" s="20"/>
      <c r="F19" s="21"/>
      <c r="G19" s="22"/>
      <c r="H19" s="24"/>
    </row>
    <row r="20" ht="15" customHeight="1" spans="1:8">
      <c r="A20" s="20" t="s">
        <v>34</v>
      </c>
      <c r="B20" s="20" t="s">
        <v>35</v>
      </c>
      <c r="C20" s="20">
        <v>21</v>
      </c>
      <c r="D20" s="20"/>
      <c r="E20" s="20"/>
      <c r="F20" s="21">
        <f>SUM(C20:C23)</f>
        <v>332</v>
      </c>
      <c r="G20" s="22" t="s">
        <v>36</v>
      </c>
      <c r="H20" s="24"/>
    </row>
    <row r="21" ht="15" customHeight="1" spans="1:8">
      <c r="A21" s="20"/>
      <c r="B21" s="20" t="s">
        <v>37</v>
      </c>
      <c r="C21" s="20">
        <v>36</v>
      </c>
      <c r="D21" s="20"/>
      <c r="E21" s="20"/>
      <c r="F21" s="21"/>
      <c r="G21" s="22"/>
      <c r="H21" s="24"/>
    </row>
    <row r="22" ht="15" customHeight="1" spans="1:8">
      <c r="A22" s="20"/>
      <c r="B22" s="20" t="s">
        <v>38</v>
      </c>
      <c r="C22" s="20">
        <v>19</v>
      </c>
      <c r="D22" s="20"/>
      <c r="E22" s="20"/>
      <c r="F22" s="21"/>
      <c r="G22" s="22"/>
      <c r="H22" s="24"/>
    </row>
    <row r="23" ht="15" customHeight="1" spans="1:8">
      <c r="A23" s="20"/>
      <c r="B23" s="20" t="s">
        <v>39</v>
      </c>
      <c r="C23" s="20">
        <v>256</v>
      </c>
      <c r="D23" s="20"/>
      <c r="E23" s="20" t="s">
        <v>10</v>
      </c>
      <c r="F23" s="21"/>
      <c r="G23" s="22"/>
      <c r="H23" s="24"/>
    </row>
    <row r="24" ht="22.8" customHeight="1" spans="1:8">
      <c r="A24" s="20" t="s">
        <v>40</v>
      </c>
      <c r="B24" s="20" t="s">
        <v>41</v>
      </c>
      <c r="C24" s="20">
        <v>237</v>
      </c>
      <c r="D24" s="20"/>
      <c r="E24" s="20"/>
      <c r="F24" s="21">
        <f>SUM(C24:C26)</f>
        <v>339</v>
      </c>
      <c r="G24" s="22" t="s">
        <v>42</v>
      </c>
      <c r="H24" s="24"/>
    </row>
    <row r="25" ht="21" customHeight="1" spans="1:8">
      <c r="A25" s="20"/>
      <c r="B25" s="20" t="s">
        <v>43</v>
      </c>
      <c r="C25" s="20">
        <v>36</v>
      </c>
      <c r="D25" s="20"/>
      <c r="E25" s="20"/>
      <c r="F25" s="21"/>
      <c r="G25" s="22"/>
      <c r="H25" s="24"/>
    </row>
    <row r="26" ht="22.2" customHeight="1" spans="1:8">
      <c r="A26" s="20"/>
      <c r="B26" s="20" t="s">
        <v>44</v>
      </c>
      <c r="C26" s="20">
        <v>66</v>
      </c>
      <c r="D26" s="20"/>
      <c r="E26" s="20"/>
      <c r="F26" s="21"/>
      <c r="G26" s="22"/>
      <c r="H26" s="24"/>
    </row>
    <row r="27" ht="19.5" customHeight="1" spans="1:8">
      <c r="A27" s="20" t="s">
        <v>45</v>
      </c>
      <c r="B27" s="20" t="s">
        <v>46</v>
      </c>
      <c r="C27" s="20">
        <v>65</v>
      </c>
      <c r="D27" s="20"/>
      <c r="E27" s="20"/>
      <c r="F27" s="21">
        <f>SUM(C27:C29,D28)</f>
        <v>322</v>
      </c>
      <c r="G27" s="22" t="s">
        <v>47</v>
      </c>
      <c r="H27" s="24"/>
    </row>
    <row r="28" ht="19.5" customHeight="1" spans="1:8">
      <c r="A28" s="20"/>
      <c r="B28" s="20" t="s">
        <v>48</v>
      </c>
      <c r="C28" s="20">
        <v>192</v>
      </c>
      <c r="D28" s="20"/>
      <c r="E28" s="20" t="s">
        <v>10</v>
      </c>
      <c r="F28" s="21"/>
      <c r="G28" s="22"/>
      <c r="H28" s="24"/>
    </row>
    <row r="29" ht="19.5" customHeight="1" spans="1:8">
      <c r="A29" s="20"/>
      <c r="B29" s="20" t="s">
        <v>49</v>
      </c>
      <c r="C29" s="20">
        <v>65</v>
      </c>
      <c r="D29" s="20"/>
      <c r="E29" s="20"/>
      <c r="F29" s="21"/>
      <c r="G29" s="22"/>
      <c r="H29" s="24"/>
    </row>
    <row r="30" ht="15" customHeight="1" spans="1:7">
      <c r="A30" s="20" t="s">
        <v>50</v>
      </c>
      <c r="B30" s="20" t="s">
        <v>51</v>
      </c>
      <c r="C30" s="20">
        <v>44</v>
      </c>
      <c r="D30" s="20"/>
      <c r="E30" s="20"/>
      <c r="F30" s="21">
        <f>SUM(C30:C33)</f>
        <v>278</v>
      </c>
      <c r="G30" s="22" t="s">
        <v>52</v>
      </c>
    </row>
    <row r="31" ht="15" customHeight="1" spans="1:7">
      <c r="A31" s="20"/>
      <c r="B31" s="20" t="s">
        <v>53</v>
      </c>
      <c r="C31" s="20">
        <v>31</v>
      </c>
      <c r="D31" s="20"/>
      <c r="E31" s="20"/>
      <c r="F31" s="21"/>
      <c r="G31" s="22"/>
    </row>
    <row r="32" ht="15" customHeight="1" spans="1:7">
      <c r="A32" s="20"/>
      <c r="B32" s="20" t="s">
        <v>54</v>
      </c>
      <c r="C32" s="20">
        <v>166</v>
      </c>
      <c r="D32" s="20"/>
      <c r="E32" s="20" t="s">
        <v>10</v>
      </c>
      <c r="F32" s="21"/>
      <c r="G32" s="22"/>
    </row>
    <row r="33" ht="15" customHeight="1" spans="1:7">
      <c r="A33" s="20"/>
      <c r="B33" s="20" t="s">
        <v>55</v>
      </c>
      <c r="C33" s="20">
        <v>37</v>
      </c>
      <c r="D33" s="20"/>
      <c r="E33" s="20"/>
      <c r="F33" s="21"/>
      <c r="G33" s="22"/>
    </row>
    <row r="34" ht="19.5" customHeight="1" spans="1:7">
      <c r="A34" s="20" t="s">
        <v>56</v>
      </c>
      <c r="B34" s="20" t="s">
        <v>57</v>
      </c>
      <c r="C34" s="20">
        <v>96</v>
      </c>
      <c r="D34" s="20"/>
      <c r="E34" s="20"/>
      <c r="F34" s="21">
        <v>432</v>
      </c>
      <c r="G34" s="22" t="s">
        <v>58</v>
      </c>
    </row>
    <row r="35" ht="19.5" customHeight="1" spans="1:7">
      <c r="A35" s="20"/>
      <c r="B35" s="20" t="s">
        <v>59</v>
      </c>
      <c r="C35" s="20">
        <v>143</v>
      </c>
      <c r="D35" s="20"/>
      <c r="E35" s="20"/>
      <c r="F35" s="21"/>
      <c r="G35" s="22"/>
    </row>
    <row r="36" ht="19.5" customHeight="1" spans="1:7">
      <c r="A36" s="20"/>
      <c r="B36" s="20" t="s">
        <v>60</v>
      </c>
      <c r="C36" s="20">
        <v>193</v>
      </c>
      <c r="D36" s="20"/>
      <c r="E36" s="20" t="s">
        <v>10</v>
      </c>
      <c r="F36" s="21"/>
      <c r="G36" s="22"/>
    </row>
    <row r="37" spans="1:7">
      <c r="A37" s="20" t="s">
        <v>61</v>
      </c>
      <c r="B37" s="20" t="s">
        <v>62</v>
      </c>
      <c r="C37" s="20">
        <v>153</v>
      </c>
      <c r="D37" s="20"/>
      <c r="E37" s="20"/>
      <c r="F37" s="21">
        <v>513</v>
      </c>
      <c r="G37" s="22" t="s">
        <v>63</v>
      </c>
    </row>
    <row r="38" spans="1:7">
      <c r="A38" s="20"/>
      <c r="B38" s="20" t="s">
        <v>64</v>
      </c>
      <c r="C38" s="20">
        <v>70</v>
      </c>
      <c r="D38" s="20"/>
      <c r="E38" s="20"/>
      <c r="F38" s="21"/>
      <c r="G38" s="22"/>
    </row>
    <row r="39" spans="1:7">
      <c r="A39" s="20"/>
      <c r="B39" s="20" t="s">
        <v>65</v>
      </c>
      <c r="C39" s="20">
        <v>70</v>
      </c>
      <c r="D39" s="20"/>
      <c r="E39" s="20"/>
      <c r="F39" s="21"/>
      <c r="G39" s="22"/>
    </row>
    <row r="40" spans="1:7">
      <c r="A40" s="20"/>
      <c r="B40" s="20" t="s">
        <v>66</v>
      </c>
      <c r="C40" s="20">
        <v>174</v>
      </c>
      <c r="D40" s="20"/>
      <c r="E40" s="20"/>
      <c r="F40" s="21"/>
      <c r="G40" s="22"/>
    </row>
    <row r="41" spans="1:7">
      <c r="A41" s="20"/>
      <c r="B41" s="20" t="s">
        <v>67</v>
      </c>
      <c r="C41" s="20">
        <v>46</v>
      </c>
      <c r="D41" s="20"/>
      <c r="E41" s="20"/>
      <c r="F41" s="21"/>
      <c r="G41" s="22"/>
    </row>
    <row r="42" ht="15" customHeight="1" spans="1:7">
      <c r="A42" s="20" t="s">
        <v>68</v>
      </c>
      <c r="B42" s="20" t="s">
        <v>69</v>
      </c>
      <c r="C42" s="20">
        <v>24</v>
      </c>
      <c r="D42" s="20"/>
      <c r="E42" s="20"/>
      <c r="F42" s="21">
        <f>SUM(C42:C45)</f>
        <v>340</v>
      </c>
      <c r="G42" s="22" t="s">
        <v>70</v>
      </c>
    </row>
    <row r="43" ht="15" customHeight="1" spans="1:7">
      <c r="A43" s="20"/>
      <c r="B43" s="20" t="s">
        <v>71</v>
      </c>
      <c r="C43" s="20">
        <v>128</v>
      </c>
      <c r="D43" s="20"/>
      <c r="E43" s="20"/>
      <c r="F43" s="21"/>
      <c r="G43" s="22"/>
    </row>
    <row r="44" ht="15" customHeight="1" spans="1:7">
      <c r="A44" s="20"/>
      <c r="B44" s="20" t="s">
        <v>72</v>
      </c>
      <c r="C44" s="20">
        <v>60</v>
      </c>
      <c r="D44" s="20"/>
      <c r="E44" s="20"/>
      <c r="F44" s="21"/>
      <c r="G44" s="22"/>
    </row>
    <row r="45" ht="16.2" customHeight="1" spans="1:7">
      <c r="A45" s="20"/>
      <c r="B45" s="20" t="s">
        <v>73</v>
      </c>
      <c r="C45" s="20">
        <v>128</v>
      </c>
      <c r="D45" s="20"/>
      <c r="E45" s="20" t="s">
        <v>10</v>
      </c>
      <c r="F45" s="21"/>
      <c r="G45" s="22"/>
    </row>
    <row r="46" ht="31.8" customHeight="1" spans="1:7">
      <c r="A46" s="20" t="s">
        <v>74</v>
      </c>
      <c r="B46" s="20" t="s">
        <v>75</v>
      </c>
      <c r="C46" s="20">
        <v>77</v>
      </c>
      <c r="D46" s="20"/>
      <c r="E46" s="20" t="s">
        <v>10</v>
      </c>
      <c r="F46" s="21" t="s">
        <v>76</v>
      </c>
      <c r="G46" s="22" t="s">
        <v>77</v>
      </c>
    </row>
    <row r="47" ht="35.4" customHeight="1" spans="1:7">
      <c r="A47" s="20"/>
      <c r="B47" s="20" t="s">
        <v>78</v>
      </c>
      <c r="C47" s="20">
        <v>95</v>
      </c>
      <c r="D47" s="20"/>
      <c r="E47" s="20" t="s">
        <v>10</v>
      </c>
      <c r="F47" s="21"/>
      <c r="G47" s="22"/>
    </row>
    <row r="48" spans="1:7">
      <c r="A48" s="20" t="s">
        <v>79</v>
      </c>
      <c r="B48" s="20" t="s">
        <v>80</v>
      </c>
      <c r="C48" s="20">
        <v>37</v>
      </c>
      <c r="D48" s="20"/>
      <c r="E48" s="20"/>
      <c r="F48" s="21" t="s">
        <v>81</v>
      </c>
      <c r="G48" s="22" t="s">
        <v>82</v>
      </c>
    </row>
    <row r="49" spans="1:7">
      <c r="A49" s="20"/>
      <c r="B49" s="20" t="s">
        <v>83</v>
      </c>
      <c r="C49" s="20">
        <v>103</v>
      </c>
      <c r="D49" s="20"/>
      <c r="E49" s="20"/>
      <c r="F49" s="21"/>
      <c r="G49" s="22"/>
    </row>
    <row r="50" spans="1:7">
      <c r="A50" s="20"/>
      <c r="B50" s="20" t="s">
        <v>84</v>
      </c>
      <c r="C50" s="20">
        <v>73</v>
      </c>
      <c r="D50" s="20"/>
      <c r="E50" s="20" t="s">
        <v>10</v>
      </c>
      <c r="F50" s="21"/>
      <c r="G50" s="22"/>
    </row>
    <row r="51" spans="1:7">
      <c r="A51" s="20"/>
      <c r="B51" s="20" t="s">
        <v>85</v>
      </c>
      <c r="C51" s="20">
        <v>35</v>
      </c>
      <c r="D51" s="20"/>
      <c r="E51" s="20"/>
      <c r="F51" s="21"/>
      <c r="G51" s="22"/>
    </row>
    <row r="52" spans="1:7">
      <c r="A52" s="20"/>
      <c r="B52" s="20" t="s">
        <v>86</v>
      </c>
      <c r="C52" s="20">
        <v>38</v>
      </c>
      <c r="D52" s="20"/>
      <c r="E52" s="20"/>
      <c r="F52" s="21"/>
      <c r="G52" s="22"/>
    </row>
    <row r="53" ht="19.5" customHeight="1" spans="1:7">
      <c r="A53" s="20" t="s">
        <v>87</v>
      </c>
      <c r="B53" s="20" t="s">
        <v>88</v>
      </c>
      <c r="C53" s="20">
        <v>54</v>
      </c>
      <c r="D53" s="20"/>
      <c r="E53" s="20"/>
      <c r="F53" s="21">
        <f>SUM(C53:C56)</f>
        <v>207</v>
      </c>
      <c r="G53" s="22" t="s">
        <v>89</v>
      </c>
    </row>
    <row r="54" ht="19.5" customHeight="1" spans="1:7">
      <c r="A54" s="20"/>
      <c r="B54" s="20" t="s">
        <v>90</v>
      </c>
      <c r="C54" s="20">
        <v>42</v>
      </c>
      <c r="D54" s="20"/>
      <c r="E54" s="20"/>
      <c r="F54" s="21"/>
      <c r="G54" s="22"/>
    </row>
    <row r="55" ht="19.5" customHeight="1" spans="1:7">
      <c r="A55" s="20"/>
      <c r="B55" s="20" t="s">
        <v>91</v>
      </c>
      <c r="C55" s="20">
        <v>57</v>
      </c>
      <c r="D55" s="20"/>
      <c r="E55" s="20"/>
      <c r="F55" s="21"/>
      <c r="G55" s="22"/>
    </row>
    <row r="56" ht="19.5" customHeight="1" spans="1:7">
      <c r="A56" s="20"/>
      <c r="B56" s="20" t="s">
        <v>92</v>
      </c>
      <c r="C56" s="20">
        <v>54</v>
      </c>
      <c r="D56" s="20"/>
      <c r="E56" s="20"/>
      <c r="F56" s="21"/>
      <c r="G56" s="22"/>
    </row>
    <row r="57" spans="1:7">
      <c r="A57" s="20" t="s">
        <v>93</v>
      </c>
      <c r="B57" s="20" t="s">
        <v>94</v>
      </c>
      <c r="C57" s="20">
        <v>191</v>
      </c>
      <c r="D57" s="20"/>
      <c r="E57" s="20"/>
      <c r="F57" s="21">
        <f>SUM(C57:C62)</f>
        <v>490</v>
      </c>
      <c r="G57" s="22" t="s">
        <v>95</v>
      </c>
    </row>
    <row r="58" spans="1:7">
      <c r="A58" s="20"/>
      <c r="B58" s="20" t="s">
        <v>96</v>
      </c>
      <c r="C58" s="20">
        <v>36</v>
      </c>
      <c r="D58" s="20"/>
      <c r="E58" s="20"/>
      <c r="F58" s="21"/>
      <c r="G58" s="22"/>
    </row>
    <row r="59" spans="1:7">
      <c r="A59" s="20"/>
      <c r="B59" s="20" t="s">
        <v>97</v>
      </c>
      <c r="C59" s="20">
        <v>72</v>
      </c>
      <c r="D59" s="20"/>
      <c r="E59" s="20"/>
      <c r="F59" s="21"/>
      <c r="G59" s="22"/>
    </row>
    <row r="60" spans="1:7">
      <c r="A60" s="20"/>
      <c r="B60" s="20" t="s">
        <v>98</v>
      </c>
      <c r="C60" s="20">
        <v>109</v>
      </c>
      <c r="D60" s="20"/>
      <c r="E60" s="20"/>
      <c r="F60" s="21"/>
      <c r="G60" s="22"/>
    </row>
    <row r="61" spans="1:7">
      <c r="A61" s="20"/>
      <c r="B61" s="20" t="s">
        <v>99</v>
      </c>
      <c r="C61" s="20">
        <v>42</v>
      </c>
      <c r="D61" s="20"/>
      <c r="E61" s="20"/>
      <c r="F61" s="21"/>
      <c r="G61" s="22"/>
    </row>
    <row r="62" spans="1:7">
      <c r="A62" s="20"/>
      <c r="B62" s="20" t="s">
        <v>100</v>
      </c>
      <c r="C62" s="20">
        <v>40</v>
      </c>
      <c r="D62" s="20"/>
      <c r="E62" s="20"/>
      <c r="F62" s="21"/>
      <c r="G62" s="22"/>
    </row>
    <row r="63" ht="18" customHeight="1" spans="1:7">
      <c r="A63" s="20" t="s">
        <v>101</v>
      </c>
      <c r="B63" s="20" t="s">
        <v>102</v>
      </c>
      <c r="C63" s="20">
        <v>36</v>
      </c>
      <c r="D63" s="20"/>
      <c r="E63" s="20"/>
      <c r="F63" s="21">
        <f>SUM(C63:C65)</f>
        <v>181</v>
      </c>
      <c r="G63" s="22" t="s">
        <v>103</v>
      </c>
    </row>
    <row r="64" ht="20.4" customHeight="1" spans="1:7">
      <c r="A64" s="20"/>
      <c r="B64" s="20" t="s">
        <v>104</v>
      </c>
      <c r="C64" s="20">
        <v>45</v>
      </c>
      <c r="D64" s="20"/>
      <c r="E64" s="20"/>
      <c r="F64" s="21"/>
      <c r="G64" s="22"/>
    </row>
    <row r="65" ht="25.2" customHeight="1" spans="1:7">
      <c r="A65" s="20"/>
      <c r="B65" s="20" t="s">
        <v>105</v>
      </c>
      <c r="C65" s="20">
        <v>100</v>
      </c>
      <c r="D65" s="20"/>
      <c r="E65" s="20"/>
      <c r="F65" s="21"/>
      <c r="G65" s="22"/>
    </row>
    <row r="66" ht="15" customHeight="1" spans="1:7">
      <c r="A66" s="20" t="s">
        <v>106</v>
      </c>
      <c r="B66" s="20" t="s">
        <v>107</v>
      </c>
      <c r="C66" s="20">
        <v>130</v>
      </c>
      <c r="D66" s="20"/>
      <c r="E66" s="20"/>
      <c r="F66" s="21">
        <f>SUM(C66:C69)</f>
        <v>514</v>
      </c>
      <c r="G66" s="22" t="s">
        <v>108</v>
      </c>
    </row>
    <row r="67" ht="15" customHeight="1" spans="1:7">
      <c r="A67" s="20"/>
      <c r="B67" s="20" t="s">
        <v>109</v>
      </c>
      <c r="C67" s="20">
        <v>160</v>
      </c>
      <c r="D67" s="20"/>
      <c r="E67" s="20"/>
      <c r="F67" s="21"/>
      <c r="G67" s="22"/>
    </row>
    <row r="68" ht="15" customHeight="1" spans="1:7">
      <c r="A68" s="20"/>
      <c r="B68" s="20" t="s">
        <v>110</v>
      </c>
      <c r="C68" s="20">
        <v>45</v>
      </c>
      <c r="D68" s="20"/>
      <c r="E68" s="20"/>
      <c r="F68" s="21"/>
      <c r="G68" s="22"/>
    </row>
    <row r="69" ht="15" customHeight="1" spans="1:7">
      <c r="A69" s="20"/>
      <c r="B69" s="20" t="s">
        <v>111</v>
      </c>
      <c r="C69" s="20">
        <v>179</v>
      </c>
      <c r="D69" s="20"/>
      <c r="E69" s="20"/>
      <c r="F69" s="21"/>
      <c r="G69" s="22"/>
    </row>
    <row r="70" spans="1:7">
      <c r="A70" s="20" t="s">
        <v>112</v>
      </c>
      <c r="B70" s="20" t="s">
        <v>78</v>
      </c>
      <c r="C70" s="20">
        <v>120</v>
      </c>
      <c r="D70" s="20"/>
      <c r="E70" s="20" t="s">
        <v>10</v>
      </c>
      <c r="F70" s="21">
        <v>926</v>
      </c>
      <c r="G70" s="22" t="s">
        <v>113</v>
      </c>
    </row>
    <row r="71" spans="1:7">
      <c r="A71" s="20"/>
      <c r="B71" s="20" t="s">
        <v>91</v>
      </c>
      <c r="C71" s="20">
        <v>94</v>
      </c>
      <c r="D71" s="20"/>
      <c r="E71" s="20"/>
      <c r="F71" s="21"/>
      <c r="G71" s="22"/>
    </row>
    <row r="72" spans="1:7">
      <c r="A72" s="20"/>
      <c r="B72" s="20" t="s">
        <v>25</v>
      </c>
      <c r="C72" s="20">
        <v>113</v>
      </c>
      <c r="D72" s="20"/>
      <c r="E72" s="20"/>
      <c r="F72" s="21"/>
      <c r="G72" s="22"/>
    </row>
    <row r="73" spans="1:7">
      <c r="A73" s="20"/>
      <c r="B73" s="20" t="s">
        <v>65</v>
      </c>
      <c r="C73" s="20">
        <v>121</v>
      </c>
      <c r="D73" s="20"/>
      <c r="E73" s="20"/>
      <c r="F73" s="21"/>
      <c r="G73" s="22"/>
    </row>
    <row r="74" spans="1:7">
      <c r="A74" s="20"/>
      <c r="B74" s="20" t="s">
        <v>75</v>
      </c>
      <c r="C74" s="20"/>
      <c r="D74" s="20">
        <v>257</v>
      </c>
      <c r="E74" s="20" t="s">
        <v>10</v>
      </c>
      <c r="F74" s="21"/>
      <c r="G74" s="22"/>
    </row>
    <row r="75" spans="1:7">
      <c r="A75" s="20"/>
      <c r="B75" s="20" t="s">
        <v>114</v>
      </c>
      <c r="C75" s="20"/>
      <c r="D75" s="20">
        <v>52</v>
      </c>
      <c r="E75" s="20"/>
      <c r="F75" s="21"/>
      <c r="G75" s="22"/>
    </row>
    <row r="76" spans="1:7">
      <c r="A76" s="20"/>
      <c r="B76" s="20" t="s">
        <v>62</v>
      </c>
      <c r="C76" s="20"/>
      <c r="D76" s="20">
        <v>25</v>
      </c>
      <c r="E76" s="20"/>
      <c r="F76" s="21"/>
      <c r="G76" s="22"/>
    </row>
    <row r="77" spans="1:7">
      <c r="A77" s="20"/>
      <c r="B77" s="20" t="s">
        <v>115</v>
      </c>
      <c r="C77" s="20"/>
      <c r="D77" s="20">
        <v>144</v>
      </c>
      <c r="E77" s="20"/>
      <c r="F77" s="21"/>
      <c r="G77" s="22"/>
    </row>
    <row r="78" ht="66" customHeight="1" spans="1:7">
      <c r="A78" s="20" t="s">
        <v>116</v>
      </c>
      <c r="B78" s="20" t="s">
        <v>117</v>
      </c>
      <c r="C78" s="20">
        <v>145</v>
      </c>
      <c r="D78" s="20"/>
      <c r="E78" s="20" t="s">
        <v>10</v>
      </c>
      <c r="F78" s="21" t="s">
        <v>118</v>
      </c>
      <c r="G78" s="22" t="s">
        <v>119</v>
      </c>
    </row>
    <row r="79" ht="38" customHeight="1" spans="1:7">
      <c r="A79" s="20" t="s">
        <v>120</v>
      </c>
      <c r="B79" s="20" t="s">
        <v>23</v>
      </c>
      <c r="C79" s="20">
        <v>48</v>
      </c>
      <c r="D79" s="20"/>
      <c r="E79" s="20"/>
      <c r="F79" s="21">
        <f>SUM(C79:C80)</f>
        <v>97</v>
      </c>
      <c r="G79" s="22" t="s">
        <v>121</v>
      </c>
    </row>
    <row r="80" ht="35" customHeight="1" spans="1:7">
      <c r="A80" s="20"/>
      <c r="B80" s="20" t="s">
        <v>100</v>
      </c>
      <c r="C80" s="20">
        <v>49</v>
      </c>
      <c r="D80" s="20"/>
      <c r="E80" s="20"/>
      <c r="F80" s="21"/>
      <c r="G80" s="22"/>
    </row>
    <row r="81" ht="64.2" customHeight="1" spans="1:7">
      <c r="A81" s="20" t="s">
        <v>6</v>
      </c>
      <c r="B81" s="20"/>
      <c r="C81" s="20">
        <f>SUM(C3:C80)</f>
        <v>6645</v>
      </c>
      <c r="D81" s="20">
        <f>SUM(D3:D80)</f>
        <v>478</v>
      </c>
      <c r="E81" s="20"/>
      <c r="F81" s="21">
        <v>7123</v>
      </c>
      <c r="G81" s="22" t="s">
        <v>122</v>
      </c>
    </row>
  </sheetData>
  <mergeCells count="58">
    <mergeCell ref="A1:G1"/>
    <mergeCell ref="A3:A6"/>
    <mergeCell ref="A7:A9"/>
    <mergeCell ref="A10:A15"/>
    <mergeCell ref="A16:A19"/>
    <mergeCell ref="A20:A23"/>
    <mergeCell ref="A24:A26"/>
    <mergeCell ref="A27:A29"/>
    <mergeCell ref="A30:A33"/>
    <mergeCell ref="A34:A36"/>
    <mergeCell ref="A37:A41"/>
    <mergeCell ref="A42:A45"/>
    <mergeCell ref="A46:A47"/>
    <mergeCell ref="A48:A52"/>
    <mergeCell ref="A53:A56"/>
    <mergeCell ref="A57:A62"/>
    <mergeCell ref="A63:A65"/>
    <mergeCell ref="A66:A69"/>
    <mergeCell ref="A70:A77"/>
    <mergeCell ref="A79:A80"/>
    <mergeCell ref="F3:F6"/>
    <mergeCell ref="F7:F9"/>
    <mergeCell ref="F10:F15"/>
    <mergeCell ref="F16:F19"/>
    <mergeCell ref="F20:F23"/>
    <mergeCell ref="F24:F26"/>
    <mergeCell ref="F27:F29"/>
    <mergeCell ref="F30:F33"/>
    <mergeCell ref="F34:F36"/>
    <mergeCell ref="F37:F41"/>
    <mergeCell ref="F42:F45"/>
    <mergeCell ref="F46:F47"/>
    <mergeCell ref="F48:F52"/>
    <mergeCell ref="F53:F56"/>
    <mergeCell ref="F57:F62"/>
    <mergeCell ref="F63:F65"/>
    <mergeCell ref="F66:F69"/>
    <mergeCell ref="F70:F77"/>
    <mergeCell ref="F79:F80"/>
    <mergeCell ref="G3:G6"/>
    <mergeCell ref="G7:G9"/>
    <mergeCell ref="G10:G15"/>
    <mergeCell ref="G16:G19"/>
    <mergeCell ref="G20:G23"/>
    <mergeCell ref="G24:G26"/>
    <mergeCell ref="G27:G29"/>
    <mergeCell ref="G30:G33"/>
    <mergeCell ref="G34:G36"/>
    <mergeCell ref="G37:G41"/>
    <mergeCell ref="G42:G45"/>
    <mergeCell ref="G46:G47"/>
    <mergeCell ref="G48:G52"/>
    <mergeCell ref="G53:G56"/>
    <mergeCell ref="G57:G62"/>
    <mergeCell ref="G63:G65"/>
    <mergeCell ref="G66:G69"/>
    <mergeCell ref="G70:G77"/>
    <mergeCell ref="G79:G80"/>
  </mergeCells>
  <hyperlinks>
    <hyperlink ref="G7" r:id="rId1" display="黄老师&#10;15938387037&#10;睢阳校区数学楼101室&#10;xupu18@163.com"/>
    <hyperlink ref="G10" r:id="rId2" display="孙老师&#10;13781558125&#10;睢阳校区物电楼100室&#10;62100@sqnu.edu.cn"/>
    <hyperlink ref="G16" r:id="rId3" display="郭老师&#10;18736783850&#10;睢阳校区工科实训大楼北楼三楼307&#10;1808428856@qq.com"/>
    <hyperlink ref="G30" r:id="rId4" display="丁老师&#10;15736995231&#10;睢阳校区生物楼109室&#10;1445309354@qq.com"/>
    <hyperlink ref="G34" r:id="rId5" display="毋老师&#10;18838787677&#10;梁园校区艺术楼106室&#10;303455440@qq.com"/>
    <hyperlink ref="G37" r:id="rId6" display="陈老师&#10;15638843089&#10;梁园校区三商楼107室&#10;1498118727@qq.com"/>
    <hyperlink ref="G42" r:id="rId7" display="王老师&#10;15082937676&#10;艺术楼新楼210室&#10;37698932@qq.com"/>
    <hyperlink ref="G46" r:id="rId8" display="董老师&#10;18736710066&#10;梁园校区汉梁楼201室&#10;494333190@qq.com"/>
    <hyperlink ref="G53" r:id="rId9" display="石老师&#10;13849680956&#10;梁园校区汉梁楼346室&#10;79016319@qq.com"/>
    <hyperlink ref="G66" r:id="rId10" display="袁老师&#10;15036661511&#10;梁园校区艺术中心302室&#10;602893968@qq.com"/>
    <hyperlink ref="G70" r:id="rId11" display="张老师&#10;18539059006&#10;梁园校区27号宿舍楼111室&#10;948226647@qq.com"/>
    <hyperlink ref="G78" r:id="rId12" display="黄老师&#10;18937039692&#10;梁园校区应天楼816室1156129056@qq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selection activeCell="A1" sqref="A1"/>
    </sheetView>
  </sheetViews>
  <sheetFormatPr defaultColWidth="9" defaultRowHeight="14.25" outlineLevelCol="6"/>
  <cols>
    <col min="1" max="1" width="14.4416666666667" customWidth="1"/>
    <col min="2" max="2" width="19.6666666666667" customWidth="1"/>
    <col min="6" max="6" width="15.6666666666667" customWidth="1"/>
    <col min="7" max="7" width="21.2166666666667" customWidth="1"/>
  </cols>
  <sheetData>
    <row r="1" spans="1:7">
      <c r="A1" s="1" t="s">
        <v>123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>
      <c r="A2" s="2" t="s">
        <v>79</v>
      </c>
      <c r="B2" s="2" t="s">
        <v>80</v>
      </c>
      <c r="C2" s="2">
        <v>52</v>
      </c>
      <c r="D2" s="2"/>
      <c r="E2" s="2"/>
      <c r="F2" s="2">
        <f>SUM(C2:C6)</f>
        <v>211</v>
      </c>
      <c r="G2" s="3"/>
    </row>
    <row r="3" spans="1:7">
      <c r="A3" s="2"/>
      <c r="B3" s="2" t="s">
        <v>83</v>
      </c>
      <c r="C3" s="2">
        <v>27</v>
      </c>
      <c r="D3" s="2"/>
      <c r="E3" s="2"/>
      <c r="F3" s="2"/>
      <c r="G3" s="3"/>
    </row>
    <row r="4" spans="1:7">
      <c r="A4" s="2"/>
      <c r="B4" s="2" t="s">
        <v>84</v>
      </c>
      <c r="C4" s="2">
        <v>74</v>
      </c>
      <c r="D4" s="2"/>
      <c r="E4" s="2" t="s">
        <v>10</v>
      </c>
      <c r="F4" s="2"/>
      <c r="G4" s="3"/>
    </row>
    <row r="5" spans="1:7">
      <c r="A5" s="2"/>
      <c r="B5" s="2" t="s">
        <v>85</v>
      </c>
      <c r="C5" s="2">
        <v>28</v>
      </c>
      <c r="D5" s="2"/>
      <c r="E5" s="2"/>
      <c r="F5" s="2"/>
      <c r="G5" s="3"/>
    </row>
    <row r="6" spans="1:7">
      <c r="A6" s="2"/>
      <c r="B6" s="2" t="s">
        <v>86</v>
      </c>
      <c r="C6" s="2">
        <v>30</v>
      </c>
      <c r="D6" s="2"/>
      <c r="E6" s="2"/>
      <c r="F6" s="2"/>
      <c r="G6" s="3"/>
    </row>
    <row r="7" spans="1:7">
      <c r="A7" s="2" t="s">
        <v>87</v>
      </c>
      <c r="B7" s="2" t="s">
        <v>88</v>
      </c>
      <c r="C7" s="2">
        <v>65</v>
      </c>
      <c r="D7" s="2"/>
      <c r="E7" s="2"/>
      <c r="F7" s="2">
        <f>SUM(C7:C10)</f>
        <v>213</v>
      </c>
      <c r="G7" s="3"/>
    </row>
    <row r="8" spans="1:7">
      <c r="A8" s="2"/>
      <c r="B8" s="2" t="s">
        <v>91</v>
      </c>
      <c r="C8" s="2">
        <v>59</v>
      </c>
      <c r="D8" s="2"/>
      <c r="E8" s="2"/>
      <c r="F8" s="2"/>
      <c r="G8" s="3"/>
    </row>
    <row r="9" spans="1:7">
      <c r="A9" s="2"/>
      <c r="B9" s="2" t="s">
        <v>124</v>
      </c>
      <c r="C9" s="2">
        <v>44</v>
      </c>
      <c r="D9" s="2"/>
      <c r="E9" s="2"/>
      <c r="F9" s="2"/>
      <c r="G9" s="3"/>
    </row>
    <row r="10" spans="1:7">
      <c r="A10" s="2"/>
      <c r="B10" s="2" t="s">
        <v>125</v>
      </c>
      <c r="C10" s="2">
        <v>45</v>
      </c>
      <c r="D10" s="2"/>
      <c r="E10" s="2"/>
      <c r="F10" s="2"/>
      <c r="G10" s="3"/>
    </row>
    <row r="11" spans="1:7">
      <c r="A11" s="2" t="s">
        <v>20</v>
      </c>
      <c r="B11" s="2" t="s">
        <v>21</v>
      </c>
      <c r="C11" s="2">
        <v>81</v>
      </c>
      <c r="D11" s="2"/>
      <c r="E11" s="2"/>
      <c r="F11" s="2">
        <f>SUM(C11:C16)</f>
        <v>403</v>
      </c>
      <c r="G11" s="3"/>
    </row>
    <row r="12" spans="1:7">
      <c r="A12" s="2"/>
      <c r="B12" s="2" t="s">
        <v>23</v>
      </c>
      <c r="C12" s="2">
        <v>98</v>
      </c>
      <c r="D12" s="2"/>
      <c r="E12" s="2"/>
      <c r="F12" s="2"/>
      <c r="G12" s="3"/>
    </row>
    <row r="13" spans="1:7">
      <c r="A13" s="2"/>
      <c r="B13" s="2" t="s">
        <v>24</v>
      </c>
      <c r="C13" s="2">
        <f>21+38</f>
        <v>59</v>
      </c>
      <c r="D13" s="2"/>
      <c r="E13" s="2"/>
      <c r="F13" s="2"/>
      <c r="G13" s="3"/>
    </row>
    <row r="14" spans="1:7">
      <c r="A14" s="2"/>
      <c r="B14" s="2" t="s">
        <v>25</v>
      </c>
      <c r="C14" s="2">
        <v>46</v>
      </c>
      <c r="D14" s="2"/>
      <c r="E14" s="2"/>
      <c r="F14" s="2"/>
      <c r="G14" s="3"/>
    </row>
    <row r="15" spans="1:7">
      <c r="A15" s="2"/>
      <c r="B15" s="2" t="s">
        <v>26</v>
      </c>
      <c r="C15" s="2">
        <v>75</v>
      </c>
      <c r="D15" s="2"/>
      <c r="E15" s="2" t="s">
        <v>10</v>
      </c>
      <c r="F15" s="2"/>
      <c r="G15" s="3"/>
    </row>
    <row r="16" spans="1:7">
      <c r="A16" s="2"/>
      <c r="B16" s="2" t="s">
        <v>27</v>
      </c>
      <c r="C16" s="2">
        <v>44</v>
      </c>
      <c r="D16" s="2"/>
      <c r="E16" s="2"/>
      <c r="F16" s="2"/>
      <c r="G16" s="3"/>
    </row>
    <row r="17" spans="1:7">
      <c r="A17" s="2" t="s">
        <v>40</v>
      </c>
      <c r="B17" s="2" t="s">
        <v>41</v>
      </c>
      <c r="C17" s="2">
        <f>100+13</f>
        <v>113</v>
      </c>
      <c r="D17" s="2"/>
      <c r="E17" s="2"/>
      <c r="F17" s="2">
        <f>SUM(C17:C19)</f>
        <v>187</v>
      </c>
      <c r="G17" s="4"/>
    </row>
    <row r="18" spans="1:7">
      <c r="A18" s="2"/>
      <c r="B18" s="2" t="s">
        <v>43</v>
      </c>
      <c r="C18" s="2">
        <v>22</v>
      </c>
      <c r="D18" s="2"/>
      <c r="E18" s="2"/>
      <c r="F18" s="2"/>
      <c r="G18" s="4"/>
    </row>
    <row r="19" spans="1:7">
      <c r="A19" s="2"/>
      <c r="B19" s="2" t="s">
        <v>44</v>
      </c>
      <c r="C19" s="2">
        <v>52</v>
      </c>
      <c r="D19" s="2"/>
      <c r="E19" s="2"/>
      <c r="F19" s="2"/>
      <c r="G19" s="4"/>
    </row>
    <row r="20" spans="1:7">
      <c r="A20" s="2" t="s">
        <v>112</v>
      </c>
      <c r="B20" s="2" t="s">
        <v>21</v>
      </c>
      <c r="C20" s="2">
        <v>57</v>
      </c>
      <c r="D20" s="2"/>
      <c r="E20" s="2"/>
      <c r="F20" s="2">
        <f>SUM(C20:C34,D31,D32,D33,D30)</f>
        <v>1366</v>
      </c>
      <c r="G20" s="4"/>
    </row>
    <row r="21" spans="1:7">
      <c r="A21" s="2"/>
      <c r="B21" s="2" t="s">
        <v>62</v>
      </c>
      <c r="C21" s="2">
        <v>77</v>
      </c>
      <c r="D21" s="5"/>
      <c r="E21" s="2"/>
      <c r="F21" s="2"/>
      <c r="G21" s="4"/>
    </row>
    <row r="22" spans="1:7">
      <c r="A22" s="2"/>
      <c r="B22" s="2" t="s">
        <v>91</v>
      </c>
      <c r="C22" s="2">
        <v>59</v>
      </c>
      <c r="D22" s="2"/>
      <c r="E22" s="2"/>
      <c r="F22" s="2"/>
      <c r="G22" s="4"/>
    </row>
    <row r="23" spans="1:7">
      <c r="A23" s="2"/>
      <c r="B23" s="2" t="s">
        <v>124</v>
      </c>
      <c r="C23" s="2">
        <v>48</v>
      </c>
      <c r="D23" s="2"/>
      <c r="E23" s="2"/>
      <c r="F23" s="2"/>
      <c r="G23" s="4"/>
    </row>
    <row r="24" spans="1:7">
      <c r="A24" s="2"/>
      <c r="B24" s="2" t="s">
        <v>109</v>
      </c>
      <c r="C24" s="2">
        <v>97</v>
      </c>
      <c r="D24" s="2"/>
      <c r="E24" s="2"/>
      <c r="F24" s="2"/>
      <c r="G24" s="4"/>
    </row>
    <row r="25" spans="1:7">
      <c r="A25" s="2"/>
      <c r="B25" s="2" t="s">
        <v>126</v>
      </c>
      <c r="C25" s="2">
        <v>98</v>
      </c>
      <c r="D25" s="2"/>
      <c r="E25" s="2"/>
      <c r="F25" s="2"/>
      <c r="G25" s="4"/>
    </row>
    <row r="26" spans="1:7">
      <c r="A26" s="2"/>
      <c r="B26" s="2" t="s">
        <v>65</v>
      </c>
      <c r="C26" s="2">
        <v>118</v>
      </c>
      <c r="D26" s="2"/>
      <c r="E26" s="2"/>
      <c r="F26" s="2"/>
      <c r="G26" s="4"/>
    </row>
    <row r="27" spans="1:7">
      <c r="A27" s="2"/>
      <c r="B27" s="2" t="s">
        <v>111</v>
      </c>
      <c r="C27" s="2">
        <v>99</v>
      </c>
      <c r="D27" s="2"/>
      <c r="E27" s="2"/>
      <c r="F27" s="2"/>
      <c r="G27" s="4"/>
    </row>
    <row r="28" spans="1:7">
      <c r="A28" s="2"/>
      <c r="B28" s="2" t="s">
        <v>14</v>
      </c>
      <c r="C28" s="2">
        <v>67</v>
      </c>
      <c r="D28" s="2"/>
      <c r="E28" s="2"/>
      <c r="F28" s="2"/>
      <c r="G28" s="4"/>
    </row>
    <row r="29" spans="1:7">
      <c r="A29" s="2"/>
      <c r="B29" s="2" t="s">
        <v>100</v>
      </c>
      <c r="C29" s="2">
        <v>58</v>
      </c>
      <c r="D29" s="2"/>
      <c r="E29" s="2"/>
      <c r="F29" s="2"/>
      <c r="G29" s="4"/>
    </row>
    <row r="30" spans="1:7">
      <c r="A30" s="2"/>
      <c r="B30" s="2" t="s">
        <v>75</v>
      </c>
      <c r="C30" s="2"/>
      <c r="D30" s="2">
        <v>280</v>
      </c>
      <c r="E30" s="2" t="s">
        <v>10</v>
      </c>
      <c r="F30" s="2"/>
      <c r="G30" s="4"/>
    </row>
    <row r="31" spans="1:7">
      <c r="A31" s="2"/>
      <c r="B31" s="2" t="s">
        <v>94</v>
      </c>
      <c r="C31" s="2"/>
      <c r="D31" s="2">
        <v>38</v>
      </c>
      <c r="E31" s="2"/>
      <c r="F31" s="2"/>
      <c r="G31" s="4"/>
    </row>
    <row r="32" spans="1:7">
      <c r="A32" s="2"/>
      <c r="B32" s="2" t="s">
        <v>62</v>
      </c>
      <c r="C32" s="2"/>
      <c r="D32" s="2">
        <v>25</v>
      </c>
      <c r="E32" s="2"/>
      <c r="F32" s="2"/>
      <c r="G32" s="4"/>
    </row>
    <row r="33" spans="1:7">
      <c r="A33" s="2"/>
      <c r="B33" s="2" t="s">
        <v>127</v>
      </c>
      <c r="C33" s="2"/>
      <c r="D33" s="2">
        <v>146</v>
      </c>
      <c r="E33" s="2"/>
      <c r="F33" s="2"/>
      <c r="G33" s="4"/>
    </row>
    <row r="34" spans="1:7">
      <c r="A34" s="2"/>
      <c r="B34" s="2" t="s">
        <v>78</v>
      </c>
      <c r="C34" s="2">
        <v>99</v>
      </c>
      <c r="D34" s="2"/>
      <c r="E34" s="2" t="s">
        <v>10</v>
      </c>
      <c r="F34" s="2"/>
      <c r="G34" s="4"/>
    </row>
    <row r="35" spans="1:7">
      <c r="A35" s="2" t="s">
        <v>28</v>
      </c>
      <c r="B35" s="2" t="s">
        <v>29</v>
      </c>
      <c r="C35" s="2">
        <v>28</v>
      </c>
      <c r="D35" s="2"/>
      <c r="E35" s="2"/>
      <c r="F35" s="2">
        <f>SUM(C35:C38)</f>
        <v>265</v>
      </c>
      <c r="G35" s="3"/>
    </row>
    <row r="36" spans="1:7">
      <c r="A36" s="2"/>
      <c r="B36" s="2" t="s">
        <v>31</v>
      </c>
      <c r="C36" s="2">
        <v>149</v>
      </c>
      <c r="D36" s="2"/>
      <c r="E36" s="2" t="s">
        <v>10</v>
      </c>
      <c r="F36" s="2"/>
      <c r="G36" s="3"/>
    </row>
    <row r="37" spans="1:7">
      <c r="A37" s="2"/>
      <c r="B37" s="2" t="s">
        <v>32</v>
      </c>
      <c r="C37" s="2">
        <v>41</v>
      </c>
      <c r="D37" s="2"/>
      <c r="E37" s="2"/>
      <c r="F37" s="2"/>
      <c r="G37" s="3"/>
    </row>
    <row r="38" spans="1:7">
      <c r="A38" s="2"/>
      <c r="B38" s="2" t="s">
        <v>33</v>
      </c>
      <c r="C38" s="2">
        <v>47</v>
      </c>
      <c r="D38" s="2"/>
      <c r="E38" s="2"/>
      <c r="F38" s="2"/>
      <c r="G38" s="3"/>
    </row>
    <row r="39" spans="1:7">
      <c r="A39" s="2" t="s">
        <v>101</v>
      </c>
      <c r="B39" s="2" t="s">
        <v>102</v>
      </c>
      <c r="C39" s="2">
        <v>32</v>
      </c>
      <c r="D39" s="2"/>
      <c r="E39" s="2"/>
      <c r="F39" s="2">
        <f>SUM(C39:C41)</f>
        <v>120</v>
      </c>
      <c r="G39" s="3"/>
    </row>
    <row r="40" spans="1:7">
      <c r="A40" s="2"/>
      <c r="B40" s="2" t="s">
        <v>104</v>
      </c>
      <c r="C40" s="2">
        <v>30</v>
      </c>
      <c r="D40" s="2"/>
      <c r="E40" s="2"/>
      <c r="F40" s="2"/>
      <c r="G40" s="3"/>
    </row>
    <row r="41" spans="1:7">
      <c r="A41" s="2"/>
      <c r="B41" s="2" t="s">
        <v>105</v>
      </c>
      <c r="C41" s="2">
        <v>58</v>
      </c>
      <c r="D41" s="2"/>
      <c r="E41" s="2"/>
      <c r="F41" s="2"/>
      <c r="G41" s="3"/>
    </row>
    <row r="42" spans="1:7">
      <c r="A42" s="6" t="s">
        <v>74</v>
      </c>
      <c r="B42" s="2" t="s">
        <v>75</v>
      </c>
      <c r="C42" s="2">
        <v>120</v>
      </c>
      <c r="D42" s="2"/>
      <c r="E42" s="2" t="s">
        <v>10</v>
      </c>
      <c r="F42" s="6">
        <f>SUM(C42:C43)</f>
        <v>384</v>
      </c>
      <c r="G42" s="3"/>
    </row>
    <row r="43" spans="1:7">
      <c r="A43" s="7"/>
      <c r="B43" s="2" t="s">
        <v>78</v>
      </c>
      <c r="C43" s="2">
        <f>98+166</f>
        <v>264</v>
      </c>
      <c r="D43" s="2"/>
      <c r="E43" s="2" t="s">
        <v>10</v>
      </c>
      <c r="F43" s="7"/>
      <c r="G43" s="3"/>
    </row>
    <row r="44" spans="1:7">
      <c r="A44" s="2" t="s">
        <v>93</v>
      </c>
      <c r="B44" s="2" t="s">
        <v>94</v>
      </c>
      <c r="C44" s="2">
        <f>119+66</f>
        <v>185</v>
      </c>
      <c r="D44" s="2"/>
      <c r="E44" s="2"/>
      <c r="F44" s="2">
        <f>SUM(C44:C48)</f>
        <v>358</v>
      </c>
      <c r="G44" s="3"/>
    </row>
    <row r="45" spans="1:7">
      <c r="A45" s="2"/>
      <c r="B45" s="2" t="s">
        <v>96</v>
      </c>
      <c r="C45" s="2">
        <v>42</v>
      </c>
      <c r="D45" s="2"/>
      <c r="E45" s="2"/>
      <c r="F45" s="2"/>
      <c r="G45" s="3"/>
    </row>
    <row r="46" spans="1:7">
      <c r="A46" s="2"/>
      <c r="B46" s="2" t="s">
        <v>98</v>
      </c>
      <c r="C46" s="2">
        <v>40</v>
      </c>
      <c r="D46" s="2"/>
      <c r="E46" s="2"/>
      <c r="F46" s="2"/>
      <c r="G46" s="3"/>
    </row>
    <row r="47" spans="1:7">
      <c r="A47" s="2"/>
      <c r="B47" s="2" t="s">
        <v>99</v>
      </c>
      <c r="C47" s="2">
        <v>50</v>
      </c>
      <c r="D47" s="2"/>
      <c r="E47" s="2"/>
      <c r="F47" s="2"/>
      <c r="G47" s="3"/>
    </row>
    <row r="48" spans="1:7">
      <c r="A48" s="2"/>
      <c r="B48" s="2" t="s">
        <v>100</v>
      </c>
      <c r="C48" s="2">
        <v>41</v>
      </c>
      <c r="D48" s="2"/>
      <c r="E48" s="2"/>
      <c r="F48" s="2"/>
      <c r="G48" s="3"/>
    </row>
    <row r="49" spans="1:7">
      <c r="A49" s="2" t="s">
        <v>116</v>
      </c>
      <c r="B49" s="2" t="s">
        <v>117</v>
      </c>
      <c r="C49" s="2">
        <f>113+2</f>
        <v>115</v>
      </c>
      <c r="D49" s="2"/>
      <c r="E49" s="2" t="s">
        <v>10</v>
      </c>
      <c r="F49" s="2">
        <v>115</v>
      </c>
      <c r="G49" s="3"/>
    </row>
    <row r="50" spans="1:7">
      <c r="A50" s="2" t="s">
        <v>68</v>
      </c>
      <c r="B50" s="2" t="s">
        <v>69</v>
      </c>
      <c r="C50" s="2">
        <v>29</v>
      </c>
      <c r="D50" s="2"/>
      <c r="E50" s="2"/>
      <c r="F50" s="2">
        <f>SUM(C50:C53)</f>
        <v>346</v>
      </c>
      <c r="G50" s="3"/>
    </row>
    <row r="51" spans="1:7">
      <c r="A51" s="2"/>
      <c r="B51" s="2" t="s">
        <v>71</v>
      </c>
      <c r="C51" s="2">
        <f>57+75</f>
        <v>132</v>
      </c>
      <c r="D51" s="2"/>
      <c r="E51" s="2"/>
      <c r="F51" s="2"/>
      <c r="G51" s="3"/>
    </row>
    <row r="52" spans="1:7">
      <c r="A52" s="2"/>
      <c r="B52" s="2" t="s">
        <v>72</v>
      </c>
      <c r="C52" s="2">
        <v>40</v>
      </c>
      <c r="D52" s="2"/>
      <c r="E52" s="2"/>
      <c r="F52" s="2"/>
      <c r="G52" s="3"/>
    </row>
    <row r="53" spans="1:7">
      <c r="A53" s="2"/>
      <c r="B53" s="2" t="s">
        <v>73</v>
      </c>
      <c r="C53" s="2">
        <f>111+34</f>
        <v>145</v>
      </c>
      <c r="D53" s="2"/>
      <c r="E53" s="2" t="s">
        <v>10</v>
      </c>
      <c r="F53" s="2"/>
      <c r="G53" s="3"/>
    </row>
    <row r="54" spans="1:7">
      <c r="A54" s="2" t="s">
        <v>8</v>
      </c>
      <c r="B54" s="2" t="s">
        <v>9</v>
      </c>
      <c r="C54" s="2">
        <f>203+2+43</f>
        <v>248</v>
      </c>
      <c r="D54" s="2"/>
      <c r="E54" s="2" t="s">
        <v>10</v>
      </c>
      <c r="F54" s="2">
        <f>SUM(C54:C57)</f>
        <v>402</v>
      </c>
      <c r="G54" s="8"/>
    </row>
    <row r="55" spans="1:7">
      <c r="A55" s="2"/>
      <c r="B55" s="2" t="s">
        <v>12</v>
      </c>
      <c r="C55" s="2">
        <v>57</v>
      </c>
      <c r="D55" s="2"/>
      <c r="E55" s="2" t="s">
        <v>10</v>
      </c>
      <c r="F55" s="2"/>
      <c r="G55" s="8"/>
    </row>
    <row r="56" spans="1:7">
      <c r="A56" s="2"/>
      <c r="B56" s="2" t="s">
        <v>13</v>
      </c>
      <c r="C56" s="2">
        <v>36</v>
      </c>
      <c r="D56" s="2"/>
      <c r="E56" s="2"/>
      <c r="F56" s="2"/>
      <c r="G56" s="8"/>
    </row>
    <row r="57" spans="1:7">
      <c r="A57" s="2"/>
      <c r="B57" s="2" t="s">
        <v>14</v>
      </c>
      <c r="C57" s="2">
        <v>61</v>
      </c>
      <c r="D57" s="2"/>
      <c r="E57" s="2"/>
      <c r="F57" s="2"/>
      <c r="G57" s="8"/>
    </row>
    <row r="58" spans="1:7">
      <c r="A58" s="9" t="s">
        <v>128</v>
      </c>
      <c r="B58" s="2" t="s">
        <v>100</v>
      </c>
      <c r="C58" s="2">
        <v>49</v>
      </c>
      <c r="D58" s="2"/>
      <c r="E58" s="2"/>
      <c r="F58" s="2">
        <v>49</v>
      </c>
      <c r="G58" s="3"/>
    </row>
    <row r="59" spans="1:7">
      <c r="A59" s="2" t="s">
        <v>50</v>
      </c>
      <c r="B59" s="2" t="s">
        <v>53</v>
      </c>
      <c r="C59" s="2">
        <v>32</v>
      </c>
      <c r="D59" s="2"/>
      <c r="E59" s="2"/>
      <c r="F59" s="2">
        <f>SUM(C59:C62)</f>
        <v>241</v>
      </c>
      <c r="G59" s="3"/>
    </row>
    <row r="60" spans="1:7">
      <c r="A60" s="2"/>
      <c r="B60" s="2" t="s">
        <v>51</v>
      </c>
      <c r="C60" s="2">
        <v>42</v>
      </c>
      <c r="D60" s="2"/>
      <c r="E60" s="2"/>
      <c r="F60" s="2"/>
      <c r="G60" s="3"/>
    </row>
    <row r="61" spans="1:7">
      <c r="A61" s="2"/>
      <c r="B61" s="2" t="s">
        <v>54</v>
      </c>
      <c r="C61" s="2">
        <v>127</v>
      </c>
      <c r="D61" s="2"/>
      <c r="E61" s="2" t="s">
        <v>10</v>
      </c>
      <c r="F61" s="2"/>
      <c r="G61" s="3"/>
    </row>
    <row r="62" spans="1:7">
      <c r="A62" s="2"/>
      <c r="B62" s="2" t="s">
        <v>55</v>
      </c>
      <c r="C62" s="2">
        <v>40</v>
      </c>
      <c r="D62" s="2"/>
      <c r="E62" s="2"/>
      <c r="F62" s="2"/>
      <c r="G62" s="3"/>
    </row>
    <row r="63" spans="1:7">
      <c r="A63" s="2" t="s">
        <v>15</v>
      </c>
      <c r="B63" s="2" t="s">
        <v>16</v>
      </c>
      <c r="C63" s="2">
        <v>40</v>
      </c>
      <c r="D63" s="2"/>
      <c r="E63" s="2"/>
      <c r="F63" s="2">
        <f>SUM(C63:C65)</f>
        <v>307</v>
      </c>
      <c r="G63" s="3"/>
    </row>
    <row r="64" spans="1:7">
      <c r="A64" s="2"/>
      <c r="B64" s="2" t="s">
        <v>129</v>
      </c>
      <c r="C64" s="2">
        <v>56</v>
      </c>
      <c r="D64" s="2"/>
      <c r="E64" s="2"/>
      <c r="F64" s="2"/>
      <c r="G64" s="3"/>
    </row>
    <row r="65" spans="1:7">
      <c r="A65" s="2"/>
      <c r="B65" s="2" t="s">
        <v>19</v>
      </c>
      <c r="C65" s="2">
        <f>195+16</f>
        <v>211</v>
      </c>
      <c r="D65" s="2"/>
      <c r="E65" s="2" t="s">
        <v>10</v>
      </c>
      <c r="F65" s="2"/>
      <c r="G65" s="3"/>
    </row>
    <row r="66" spans="1:7">
      <c r="A66" s="2" t="s">
        <v>45</v>
      </c>
      <c r="B66" s="2" t="s">
        <v>46</v>
      </c>
      <c r="C66" s="2">
        <v>66</v>
      </c>
      <c r="D66" s="2"/>
      <c r="E66" s="2"/>
      <c r="F66" s="2">
        <f>SUM(C66:C68,D67)</f>
        <v>293</v>
      </c>
      <c r="G66" s="8"/>
    </row>
    <row r="67" spans="1:7">
      <c r="A67" s="2"/>
      <c r="B67" s="2" t="s">
        <v>48</v>
      </c>
      <c r="C67" s="2">
        <f>143+43+1</f>
        <v>187</v>
      </c>
      <c r="D67" s="2">
        <v>6</v>
      </c>
      <c r="E67" s="2" t="s">
        <v>10</v>
      </c>
      <c r="F67" s="2"/>
      <c r="G67" s="8"/>
    </row>
    <row r="68" spans="1:7">
      <c r="A68" s="2"/>
      <c r="B68" s="2" t="s">
        <v>49</v>
      </c>
      <c r="C68" s="2">
        <v>34</v>
      </c>
      <c r="D68" s="2"/>
      <c r="E68" s="2"/>
      <c r="F68" s="2"/>
      <c r="G68" s="8"/>
    </row>
    <row r="69" spans="1:7">
      <c r="A69" s="2" t="s">
        <v>34</v>
      </c>
      <c r="B69" s="2" t="s">
        <v>35</v>
      </c>
      <c r="C69" s="2">
        <v>23</v>
      </c>
      <c r="D69" s="2"/>
      <c r="E69" s="2"/>
      <c r="F69" s="2">
        <f>SUM(C69:C72)</f>
        <v>422</v>
      </c>
      <c r="G69" s="8"/>
    </row>
    <row r="70" spans="1:7">
      <c r="A70" s="2"/>
      <c r="B70" s="2" t="s">
        <v>37</v>
      </c>
      <c r="C70" s="2">
        <v>44</v>
      </c>
      <c r="D70" s="2"/>
      <c r="E70" s="2"/>
      <c r="F70" s="2"/>
      <c r="G70" s="8"/>
    </row>
    <row r="71" spans="1:7">
      <c r="A71" s="2"/>
      <c r="B71" s="2" t="s">
        <v>38</v>
      </c>
      <c r="C71" s="2">
        <v>18</v>
      </c>
      <c r="D71" s="2"/>
      <c r="E71" s="2"/>
      <c r="F71" s="2"/>
      <c r="G71" s="8"/>
    </row>
    <row r="72" spans="1:7">
      <c r="A72" s="2"/>
      <c r="B72" s="2" t="s">
        <v>39</v>
      </c>
      <c r="C72" s="2">
        <f>303+34</f>
        <v>337</v>
      </c>
      <c r="D72" s="2"/>
      <c r="E72" s="2" t="s">
        <v>10</v>
      </c>
      <c r="F72" s="2"/>
      <c r="G72" s="8"/>
    </row>
    <row r="73" spans="1:7">
      <c r="A73" s="2" t="s">
        <v>61</v>
      </c>
      <c r="B73" s="2" t="s">
        <v>62</v>
      </c>
      <c r="C73" s="2">
        <f>65+64</f>
        <v>129</v>
      </c>
      <c r="D73" s="2"/>
      <c r="E73" s="2"/>
      <c r="F73" s="2">
        <f>SUM(C73:C76,D77)</f>
        <v>381</v>
      </c>
      <c r="G73" s="3"/>
    </row>
    <row r="74" spans="1:7">
      <c r="A74" s="2"/>
      <c r="B74" s="2" t="s">
        <v>65</v>
      </c>
      <c r="C74" s="2">
        <v>94</v>
      </c>
      <c r="D74" s="2"/>
      <c r="E74" s="2"/>
      <c r="F74" s="2"/>
      <c r="G74" s="3"/>
    </row>
    <row r="75" spans="1:7">
      <c r="A75" s="2"/>
      <c r="B75" s="2" t="s">
        <v>66</v>
      </c>
      <c r="C75" s="2">
        <v>110</v>
      </c>
      <c r="D75" s="2"/>
      <c r="E75" s="2"/>
      <c r="F75" s="2"/>
      <c r="G75" s="3"/>
    </row>
    <row r="76" spans="1:7">
      <c r="A76" s="2"/>
      <c r="B76" s="2" t="s">
        <v>67</v>
      </c>
      <c r="C76" s="2">
        <v>47</v>
      </c>
      <c r="D76" s="2"/>
      <c r="E76" s="2"/>
      <c r="F76" s="2"/>
      <c r="G76" s="3"/>
    </row>
    <row r="77" spans="1:7">
      <c r="A77" s="2"/>
      <c r="B77" s="10" t="s">
        <v>130</v>
      </c>
      <c r="C77" s="2"/>
      <c r="D77" s="2">
        <v>1</v>
      </c>
      <c r="E77" s="2"/>
      <c r="F77" s="2"/>
      <c r="G77" s="3"/>
    </row>
    <row r="78" spans="1:7">
      <c r="A78" s="2" t="s">
        <v>106</v>
      </c>
      <c r="B78" s="2" t="s">
        <v>107</v>
      </c>
      <c r="C78" s="2">
        <v>62</v>
      </c>
      <c r="D78" s="2"/>
      <c r="E78" s="2"/>
      <c r="F78" s="2">
        <f>SUM(C78:C81)</f>
        <v>275</v>
      </c>
      <c r="G78" s="8"/>
    </row>
    <row r="79" spans="1:7">
      <c r="A79" s="2"/>
      <c r="B79" s="2" t="s">
        <v>109</v>
      </c>
      <c r="C79" s="2">
        <f>51+33</f>
        <v>84</v>
      </c>
      <c r="D79" s="2"/>
      <c r="E79" s="2"/>
      <c r="F79" s="2"/>
      <c r="G79" s="8"/>
    </row>
    <row r="80" spans="1:7">
      <c r="A80" s="2"/>
      <c r="B80" s="2" t="s">
        <v>110</v>
      </c>
      <c r="C80" s="2">
        <v>30</v>
      </c>
      <c r="D80" s="2"/>
      <c r="E80" s="2"/>
      <c r="F80" s="2"/>
      <c r="G80" s="8"/>
    </row>
    <row r="81" spans="1:7">
      <c r="A81" s="2"/>
      <c r="B81" s="2" t="s">
        <v>111</v>
      </c>
      <c r="C81" s="2">
        <f>55+44</f>
        <v>99</v>
      </c>
      <c r="D81" s="2"/>
      <c r="E81" s="2"/>
      <c r="F81" s="2"/>
      <c r="G81" s="8"/>
    </row>
    <row r="82" spans="1:7">
      <c r="A82" s="2" t="s">
        <v>56</v>
      </c>
      <c r="B82" s="2" t="s">
        <v>57</v>
      </c>
      <c r="C82" s="2">
        <f>26+54</f>
        <v>80</v>
      </c>
      <c r="D82" s="2"/>
      <c r="E82" s="2"/>
      <c r="F82" s="2">
        <f>SUM(C82:C84)</f>
        <v>342</v>
      </c>
      <c r="G82" s="8"/>
    </row>
    <row r="83" spans="1:7">
      <c r="A83" s="2"/>
      <c r="B83" s="2" t="s">
        <v>59</v>
      </c>
      <c r="C83" s="2">
        <f>80+44</f>
        <v>124</v>
      </c>
      <c r="D83" s="2"/>
      <c r="E83" s="2"/>
      <c r="F83" s="2"/>
      <c r="G83" s="8"/>
    </row>
    <row r="84" spans="1:7">
      <c r="A84" s="2"/>
      <c r="B84" s="2" t="s">
        <v>60</v>
      </c>
      <c r="C84" s="2">
        <f>127+11</f>
        <v>138</v>
      </c>
      <c r="D84" s="2"/>
      <c r="E84" s="2" t="s">
        <v>10</v>
      </c>
      <c r="F84" s="2"/>
      <c r="G84" s="8"/>
    </row>
    <row r="85" spans="1:7">
      <c r="A85" s="3" t="s">
        <v>6</v>
      </c>
      <c r="B85" s="3"/>
      <c r="C85" s="11"/>
      <c r="D85" s="11"/>
      <c r="E85" s="3"/>
      <c r="F85" s="3">
        <f>SUM(F2:F84)</f>
        <v>6680</v>
      </c>
      <c r="G85" s="12"/>
    </row>
  </sheetData>
  <mergeCells count="54">
    <mergeCell ref="A2:A6"/>
    <mergeCell ref="A7:A10"/>
    <mergeCell ref="A11:A16"/>
    <mergeCell ref="A17:A19"/>
    <mergeCell ref="A20:A34"/>
    <mergeCell ref="A35:A38"/>
    <mergeCell ref="A39:A41"/>
    <mergeCell ref="A42:A43"/>
    <mergeCell ref="A44:A48"/>
    <mergeCell ref="A50:A53"/>
    <mergeCell ref="A54:A57"/>
    <mergeCell ref="A59:A62"/>
    <mergeCell ref="A63:A65"/>
    <mergeCell ref="A66:A68"/>
    <mergeCell ref="A69:A72"/>
    <mergeCell ref="A73:A77"/>
    <mergeCell ref="A78:A81"/>
    <mergeCell ref="A82:A84"/>
    <mergeCell ref="F2:F6"/>
    <mergeCell ref="F7:F10"/>
    <mergeCell ref="F11:F16"/>
    <mergeCell ref="F17:F19"/>
    <mergeCell ref="F20:F34"/>
    <mergeCell ref="F35:F38"/>
    <mergeCell ref="F39:F41"/>
    <mergeCell ref="F42:F43"/>
    <mergeCell ref="F44:F48"/>
    <mergeCell ref="F50:F53"/>
    <mergeCell ref="F54:F57"/>
    <mergeCell ref="F59:F62"/>
    <mergeCell ref="F63:F65"/>
    <mergeCell ref="F66:F68"/>
    <mergeCell ref="F69:F72"/>
    <mergeCell ref="F73:F77"/>
    <mergeCell ref="F78:F81"/>
    <mergeCell ref="F82:F84"/>
    <mergeCell ref="G2:G6"/>
    <mergeCell ref="G7:G10"/>
    <mergeCell ref="G11:G16"/>
    <mergeCell ref="G17:G19"/>
    <mergeCell ref="G20:G34"/>
    <mergeCell ref="G35:G38"/>
    <mergeCell ref="G39:G41"/>
    <mergeCell ref="G42:G43"/>
    <mergeCell ref="G44:G48"/>
    <mergeCell ref="G50:G53"/>
    <mergeCell ref="G54:G57"/>
    <mergeCell ref="G59:G62"/>
    <mergeCell ref="G63:G65"/>
    <mergeCell ref="G66:G68"/>
    <mergeCell ref="G69:G72"/>
    <mergeCell ref="G73:G77"/>
    <mergeCell ref="G78:G81"/>
    <mergeCell ref="G82:G8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李振彪</cp:lastModifiedBy>
  <dcterms:created xsi:type="dcterms:W3CDTF">2024-09-04T09:25:00Z</dcterms:created>
  <dcterms:modified xsi:type="dcterms:W3CDTF">2024-09-05T01:35:02Z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66CD1D2B4F6C4815971ADEECEB1A0922</vt:lpwstr>
  </property>
  <property fmtid="{D5CDD505-2E9C-101B-9397-08002B2CF9AE}" pid="3" name="KSOProductBuildVer">
    <vt:lpwstr>2052-12.1.0.17827</vt:lpwstr>
  </property>
</Properties>
</file>